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865" tabRatio="500" activeTab="0"/>
  </bookViews>
  <sheets>
    <sheet name="NVV_Stavebne_prace" sheetId="1" r:id="rId1"/>
    <sheet name="NVV_tesarske_prace" sheetId="2" r:id="rId2"/>
  </sheets>
  <definedNames>
    <definedName name="Excel_BuiltIn__FilterDatabase">#REF!</definedName>
    <definedName name="fakt1R">#REF!</definedName>
  </definedNames>
  <calcPr fullCalcOnLoad="1"/>
</workbook>
</file>

<file path=xl/sharedStrings.xml><?xml version="1.0" encoding="utf-8"?>
<sst xmlns="http://schemas.openxmlformats.org/spreadsheetml/2006/main" count="170" uniqueCount="109">
  <si>
    <t>DPH</t>
  </si>
  <si>
    <t xml:space="preserve">Odberateľ: </t>
  </si>
  <si>
    <t xml:space="preserve">Dodávateľ: 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</si>
  <si>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</si>
  <si>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</si>
  <si>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</si>
  <si>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</si>
  <si>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</si>
  <si>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</si>
  <si>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</si>
  <si>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Spolu</t>
  </si>
  <si>
    <t>číslo</t>
  </si>
  <si>
    <t>cen.</t>
  </si>
  <si>
    <t>výkaz-výmer</t>
  </si>
  <si>
    <t>výmera</t>
  </si>
  <si>
    <t>jednotka</t>
  </si>
  <si>
    <t>cena</t>
  </si>
  <si>
    <t>%</t>
  </si>
  <si>
    <t xml:space="preserve">Projektant: Stavoprojekt s.r.o. </t>
  </si>
  <si>
    <t xml:space="preserve">JKSO : </t>
  </si>
  <si>
    <t>Stavba :Daletice - Altánok</t>
  </si>
  <si>
    <t>Objekt :SO 01 altánok</t>
  </si>
  <si>
    <t>Stavoprojekt, s.r.o., Prešov</t>
  </si>
  <si>
    <t>PRÁCE A DODÁVKY HSV</t>
  </si>
  <si>
    <t>1 - ZEMNE PRÁCE</t>
  </si>
  <si>
    <t>001</t>
  </si>
  <si>
    <t>121101011</t>
  </si>
  <si>
    <t>m3</t>
  </si>
  <si>
    <t>5,00*5,00*0,20 =   5,000</t>
  </si>
  <si>
    <t>272</t>
  </si>
  <si>
    <t>162601102</t>
  </si>
  <si>
    <t>Vodorovné premiestnenie výkopu do 5000 m horn. tr. 1-4</t>
  </si>
  <si>
    <t>5,00-1,753 =   3,247</t>
  </si>
  <si>
    <t>253</t>
  </si>
  <si>
    <t>167106111</t>
  </si>
  <si>
    <t>Nakladanie výkopku horn. 1-7</t>
  </si>
  <si>
    <t>171201201</t>
  </si>
  <si>
    <t>Uloženie sypaniny na skládku</t>
  </si>
  <si>
    <t>175103111</t>
  </si>
  <si>
    <t>Obsyp objektu</t>
  </si>
  <si>
    <t>5,00-1,25*2,165*6*0,20 =   1,753</t>
  </si>
  <si>
    <t xml:space="preserve">1 - ZEMNE PRÁCE  spolu: </t>
  </si>
  <si>
    <t>2 - ZÁKLADY</t>
  </si>
  <si>
    <t>015</t>
  </si>
  <si>
    <t>275353151</t>
  </si>
  <si>
    <t>kus</t>
  </si>
  <si>
    <t>278311046</t>
  </si>
  <si>
    <t>Zálievka kotevných otvorov</t>
  </si>
  <si>
    <t>0,25*0,25*0,50*6*1,05 =   0,197</t>
  </si>
  <si>
    <t xml:space="preserve">2 - ZÁKLADY  spolu: </t>
  </si>
  <si>
    <t>6 - ÚPRAVY POVRCHOV, PODLAHY, VÝPLNE</t>
  </si>
  <si>
    <t>011</t>
  </si>
  <si>
    <t>631315651</t>
  </si>
  <si>
    <t>Mazanina z betónu prostého tr.C 20/25 hr. nad 120 do 240 mm</t>
  </si>
  <si>
    <t>1,25*2,165*6*0,15*1,05 =   2,557</t>
  </si>
  <si>
    <t>631318319</t>
  </si>
  <si>
    <t>Úprava povrchu bet. podláh metličkovaním</t>
  </si>
  <si>
    <t>m2</t>
  </si>
  <si>
    <t>2,50*2,165*6*1,05 =   34,099</t>
  </si>
  <si>
    <t>631319175</t>
  </si>
  <si>
    <t>Prípl. za stiahnutie povrchu mazaniny pred vlož. výstuže hr. do 24 cm</t>
  </si>
  <si>
    <t>631319761</t>
  </si>
  <si>
    <t>Príplatok prehladenie povrchu oceľou</t>
  </si>
  <si>
    <t>631351101</t>
  </si>
  <si>
    <t>Debnenie stien, rýh a otvorov v podlahách zhotovenie</t>
  </si>
  <si>
    <t>2,50*0,20*6 =   3,000</t>
  </si>
  <si>
    <t>631351102</t>
  </si>
  <si>
    <t>Debnenie stien, rýh a otvorov v podlahách odstránenie</t>
  </si>
  <si>
    <t>631362162</t>
  </si>
  <si>
    <t>Výstuž betónových mazanín zo zvarovaných sietí Kari d drôtu 6 mm, oko 15 cm</t>
  </si>
  <si>
    <t>1,25*2,165*6*1,20 =   19,485</t>
  </si>
  <si>
    <t xml:space="preserve">6 - ÚPRAVY POVRCHOV, PODLAHY, VÝPLNE  spolu: </t>
  </si>
  <si>
    <t>9 - OSTATNÉ KONŠTRUKCIE A PRÁCE</t>
  </si>
  <si>
    <t>979131415</t>
  </si>
  <si>
    <t>Poplatok za uloženie vykopanej zeminy</t>
  </si>
  <si>
    <t>998151111</t>
  </si>
  <si>
    <t>Presun hmôt</t>
  </si>
  <si>
    <t>t</t>
  </si>
  <si>
    <t xml:space="preserve">9 - OSTATNÉ KONŠTRUKCIE A PRÁCE  spolu: </t>
  </si>
  <si>
    <t xml:space="preserve">PRÁCE A DODÁVKY HSV  spolu: </t>
  </si>
  <si>
    <t>PRÁCE A DODÁVKY PSV</t>
  </si>
  <si>
    <t>762 - Konštrukcie tesárske</t>
  </si>
  <si>
    <t>700</t>
  </si>
  <si>
    <t>7620.06.01</t>
  </si>
  <si>
    <t>Altánok-cetrifik.výrobok(drev.konštr.vč.prekrytia asf.fin.šindlom a pov.úpravou)kompl.D+M</t>
  </si>
  <si>
    <t>762</t>
  </si>
  <si>
    <t>998762202</t>
  </si>
  <si>
    <t>Presun hmôt pre tesárske konštr. v objektoch  výšky do 6 m</t>
  </si>
  <si>
    <t xml:space="preserve">762 - Konštrukcie tesárske  spolu: </t>
  </si>
  <si>
    <t>777 - Podlahy zo syntetických hmôt</t>
  </si>
  <si>
    <t>773</t>
  </si>
  <si>
    <t>777115031</t>
  </si>
  <si>
    <t>1,25*2,165*6*1,05 =   17,049</t>
  </si>
  <si>
    <t>998777201</t>
  </si>
  <si>
    <t>Presun hmôt pre podlahy syntetické v objektoch výšky do 6 m</t>
  </si>
  <si>
    <t xml:space="preserve">777 - Podlahy zo syntetických hmôt  spolu: </t>
  </si>
  <si>
    <t xml:space="preserve">PRÁCE A DODÁVKY PSV  spolu: </t>
  </si>
  <si>
    <t>Odstránenie ornice ručne s odhodením do 3 m bez vodor. Dopravy</t>
  </si>
  <si>
    <t>Debnenie kotev. Otvorov</t>
  </si>
  <si>
    <t>Podlaha liata exter. Betónová</t>
  </si>
  <si>
    <t xml:space="preserve">Spracoval: </t>
  </si>
  <si>
    <t>Dátum:</t>
  </si>
  <si>
    <t>Cena celkom bez DPH</t>
  </si>
  <si>
    <t>Cena v € bez DPH</t>
  </si>
  <si>
    <t>Sadzba DPH 1:</t>
  </si>
  <si>
    <t>Suma DPH 1</t>
  </si>
  <si>
    <t>Sadzba DPH 2:</t>
  </si>
  <si>
    <t>Suma DPH 2</t>
  </si>
  <si>
    <t>CENA CELKOM s DPH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</si>
</sst>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&quot; Sk&quot;;[Red]\-#,##0&quot; Sk&quot;"/>
    <numFmt numFmtId="167" formatCode="_-* #,##0&quot; Sk&quot;_-;\-* #,##0&quot; Sk&quot;_-;_-* &quot;- Sk&quot;_-;_-@_-"/>
    <numFmt numFmtId="168" formatCode="#,##0&quot; Sk&quot;;\-#,##0&quot; Sk&quot;"/>
    <numFmt numFmtId="169" formatCode="#,##0.00&quot; Sk&quot;;\-#,##0.00&quot; Sk&quot;"/>
    <numFmt numFmtId="170" formatCode="0;0;;"/>
    <numFmt numFmtId="171" formatCode="0\ %"/>
    <numFmt numFmtId="172" formatCode="#,##0.00&quot; Sk&quot;;[Red]\-#,##0.00&quot; Sk&quot;"/>
    <numFmt numFmtId="173" formatCode="\ "/>
    <numFmt numFmtId="174" formatCode="0.00;0;0"/>
    <numFmt numFmtId="175" formatCode="0.0%"/>
    <numFmt numFmtId="176" formatCode="#,##0.000"/>
    <numFmt numFmtId="177" formatCode="#,##0.00000"/>
    <numFmt numFmtId="178" formatCode="0.000"/>
    <numFmt numFmtId="179" formatCode="#,##0.00\ "/>
    <numFmt numFmtId="180" formatCode="0.00\ %"/>
    <numFmt numFmtId="181" formatCode="#,##0\ "/>
    <numFmt numFmtId="182" formatCode="#,##0.0000"/>
  </numFmts>
  <fonts count="49">
    <font>
      <sz val="10"/>
      <name val="Arial"/>
      <family val="0"/>
    </font>
    <font>
      <b/>
      <sz val="7"/>
      <name val="Letter Gothic CE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8"/>
      <name val="Calibri"/>
      <family val="0"/>
    </font>
    <font>
      <sz val="10"/>
      <name val="Arial CE"/>
      <family val="0"/>
    </font>
    <font>
      <b/>
      <sz val="18"/>
      <color indexed="62"/>
      <name val="Cambria"/>
      <family val="0"/>
    </font>
    <font>
      <sz val="11"/>
      <color indexed="10"/>
      <name val="Calibri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color indexed="12"/>
      <name val="Arial Narrow"/>
      <family val="0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Fill="0" applyBorder="0">
      <alignment vertical="center"/>
      <protection/>
    </xf>
    <xf numFmtId="166" fontId="1" fillId="0" borderId="1">
      <alignment/>
      <protection/>
    </xf>
    <xf numFmtId="0" fontId="0" fillId="0" borderId="1" applyFill="0">
      <alignment/>
      <protection/>
    </xf>
    <xf numFmtId="167" fontId="0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" fillId="0" borderId="2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" fillId="0" borderId="0">
      <alignment/>
      <protection/>
    </xf>
    <xf numFmtId="0" fontId="33" fillId="29" borderId="0" applyNumberFormat="0" applyBorder="0" applyAlignment="0" applyProtection="0"/>
    <xf numFmtId="0" fontId="34" fillId="30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1" borderId="0" applyNumberFormat="0" applyBorder="0" applyAlignment="0" applyProtection="0"/>
    <xf numFmtId="9" fontId="0" fillId="0" borderId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1" fillId="0" borderId="0" applyBorder="0">
      <alignment vertical="center"/>
      <protection/>
    </xf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10">
      <alignment vertical="center"/>
      <protection/>
    </xf>
    <xf numFmtId="0" fontId="42" fillId="0" borderId="0" applyNumberFormat="0" applyFill="0" applyBorder="0" applyAlignment="0" applyProtection="0"/>
    <xf numFmtId="0" fontId="43" fillId="33" borderId="11" applyNumberFormat="0" applyAlignment="0" applyProtection="0"/>
    <xf numFmtId="0" fontId="44" fillId="34" borderId="11" applyNumberFormat="0" applyAlignment="0" applyProtection="0"/>
    <xf numFmtId="0" fontId="45" fillId="34" borderId="12" applyNumberFormat="0" applyAlignment="0" applyProtection="0"/>
    <xf numFmtId="0" fontId="46" fillId="0" borderId="0" applyNumberFormat="0" applyFill="0" applyBorder="0" applyAlignment="0" applyProtection="0"/>
    <xf numFmtId="0" fontId="47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Font="1" applyAlignment="1" applyProtection="1">
      <alignment horizontal="right" vertical="top"/>
      <protection/>
    </xf>
    <xf numFmtId="49" fontId="8" fillId="0" borderId="0" xfId="0" applyNumberFormat="1" applyFont="1" applyAlignment="1" applyProtection="1">
      <alignment horizontal="center" vertical="top"/>
      <protection/>
    </xf>
    <xf numFmtId="49" fontId="8" fillId="0" borderId="0" xfId="0" applyNumberFormat="1" applyFont="1" applyAlignment="1" applyProtection="1">
      <alignment vertical="top"/>
      <protection/>
    </xf>
    <xf numFmtId="49" fontId="8" fillId="0" borderId="0" xfId="0" applyNumberFormat="1" applyFont="1" applyAlignment="1" applyProtection="1">
      <alignment horizontal="left" vertical="top" wrapText="1"/>
      <protection/>
    </xf>
    <xf numFmtId="176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4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176" fontId="8" fillId="0" borderId="0" xfId="0" applyNumberFormat="1" applyFont="1" applyAlignment="1" applyProtection="1">
      <alignment/>
      <protection/>
    </xf>
    <xf numFmtId="49" fontId="8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vertical="top"/>
      <protection/>
    </xf>
    <xf numFmtId="49" fontId="11" fillId="0" borderId="0" xfId="0" applyNumberFormat="1" applyFont="1" applyAlignment="1" applyProtection="1">
      <alignment horizontal="left" vertical="top" wrapText="1"/>
      <protection/>
    </xf>
    <xf numFmtId="176" fontId="11" fillId="0" borderId="0" xfId="0" applyNumberFormat="1" applyFont="1" applyAlignment="1" applyProtection="1">
      <alignment vertical="top"/>
      <protection/>
    </xf>
    <xf numFmtId="0" fontId="11" fillId="0" borderId="0" xfId="0" applyFont="1" applyAlignment="1" applyProtection="1">
      <alignment vertical="top"/>
      <protection/>
    </xf>
    <xf numFmtId="4" fontId="11" fillId="0" borderId="0" xfId="0" applyNumberFormat="1" applyFont="1" applyAlignment="1" applyProtection="1">
      <alignment vertical="top"/>
      <protection/>
    </xf>
    <xf numFmtId="49" fontId="8" fillId="0" borderId="0" xfId="0" applyNumberFormat="1" applyFont="1" applyAlignment="1" applyProtection="1">
      <alignment horizontal="right" vertical="top" wrapText="1"/>
      <protection/>
    </xf>
    <xf numFmtId="4" fontId="9" fillId="0" borderId="0" xfId="0" applyNumberFormat="1" applyFont="1" applyAlignment="1" applyProtection="1">
      <alignment vertical="top"/>
      <protection/>
    </xf>
    <xf numFmtId="176" fontId="9" fillId="0" borderId="0" xfId="0" applyNumberFormat="1" applyFont="1" applyAlignment="1" applyProtection="1">
      <alignment vertical="top"/>
      <protection/>
    </xf>
    <xf numFmtId="4" fontId="8" fillId="0" borderId="0" xfId="0" applyNumberFormat="1" applyFont="1" applyAlignment="1" applyProtection="1">
      <alignment vertical="top"/>
      <protection locked="0"/>
    </xf>
    <xf numFmtId="4" fontId="11" fillId="0" borderId="0" xfId="0" applyNumberFormat="1" applyFont="1" applyAlignment="1" applyProtection="1">
      <alignment vertical="top"/>
      <protection locked="0"/>
    </xf>
    <xf numFmtId="0" fontId="8" fillId="0" borderId="15" xfId="0" applyFont="1" applyBorder="1" applyAlignment="1" applyProtection="1">
      <alignment horizontal="center"/>
      <protection/>
    </xf>
    <xf numFmtId="4" fontId="13" fillId="0" borderId="16" xfId="0" applyNumberFormat="1" applyFont="1" applyBorder="1" applyAlignment="1" applyProtection="1">
      <alignment vertical="top"/>
      <protection/>
    </xf>
    <xf numFmtId="0" fontId="14" fillId="0" borderId="16" xfId="0" applyFont="1" applyBorder="1" applyAlignment="1" applyProtection="1">
      <alignment vertical="top"/>
      <protection/>
    </xf>
    <xf numFmtId="4" fontId="14" fillId="0" borderId="16" xfId="0" applyNumberFormat="1" applyFont="1" applyBorder="1" applyAlignment="1" applyProtection="1">
      <alignment vertical="top"/>
      <protection locked="0"/>
    </xf>
    <xf numFmtId="176" fontId="13" fillId="0" borderId="17" xfId="0" applyNumberFormat="1" applyFont="1" applyBorder="1" applyAlignment="1" applyProtection="1">
      <alignment vertical="top"/>
      <protection/>
    </xf>
    <xf numFmtId="0" fontId="13" fillId="0" borderId="17" xfId="0" applyFont="1" applyBorder="1" applyAlignment="1" applyProtection="1">
      <alignment vertical="top"/>
      <protection/>
    </xf>
    <xf numFmtId="4" fontId="13" fillId="0" borderId="17" xfId="0" applyNumberFormat="1" applyFont="1" applyBorder="1" applyAlignment="1" applyProtection="1">
      <alignment vertical="top"/>
      <protection locked="0"/>
    </xf>
    <xf numFmtId="0" fontId="15" fillId="0" borderId="16" xfId="0" applyFont="1" applyBorder="1" applyAlignment="1">
      <alignment/>
    </xf>
    <xf numFmtId="49" fontId="16" fillId="0" borderId="18" xfId="0" applyNumberFormat="1" applyFont="1" applyBorder="1" applyAlignment="1" applyProtection="1">
      <alignment horizontal="left" vertical="top" wrapText="1"/>
      <protection/>
    </xf>
    <xf numFmtId="0" fontId="17" fillId="0" borderId="18" xfId="0" applyFont="1" applyBorder="1" applyAlignment="1">
      <alignment/>
    </xf>
    <xf numFmtId="49" fontId="15" fillId="0" borderId="19" xfId="0" applyNumberFormat="1" applyFont="1" applyBorder="1" applyAlignment="1" applyProtection="1">
      <alignment horizontal="left" vertical="top" wrapText="1"/>
      <protection/>
    </xf>
    <xf numFmtId="4" fontId="18" fillId="0" borderId="20" xfId="0" applyNumberFormat="1" applyFont="1" applyBorder="1" applyAlignment="1" applyProtection="1">
      <alignment vertical="top"/>
      <protection/>
    </xf>
    <xf numFmtId="4" fontId="15" fillId="0" borderId="20" xfId="0" applyNumberFormat="1" applyFont="1" applyBorder="1" applyAlignment="1" applyProtection="1">
      <alignment vertical="top"/>
      <protection/>
    </xf>
    <xf numFmtId="0" fontId="18" fillId="0" borderId="20" xfId="0" applyFont="1" applyBorder="1" applyAlignment="1">
      <alignment/>
    </xf>
    <xf numFmtId="4" fontId="9" fillId="0" borderId="21" xfId="0" applyNumberFormat="1" applyFont="1" applyBorder="1" applyAlignment="1" applyProtection="1">
      <alignment horizontal="center" vertical="center"/>
      <protection/>
    </xf>
    <xf numFmtId="0" fontId="12" fillId="0" borderId="21" xfId="0" applyFont="1" applyBorder="1" applyAlignment="1">
      <alignment horizontal="center" vertical="center"/>
    </xf>
  </cellXfs>
  <cellStyles count="76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Percent" xfId="70"/>
    <cellStyle name="Poznámka" xfId="71"/>
    <cellStyle name="Prepojená bunka" xfId="72"/>
    <cellStyle name="Spolu" xfId="73"/>
    <cellStyle name="TEXT 1" xfId="74"/>
    <cellStyle name="Text upozornění" xfId="75"/>
    <cellStyle name="Text upozornenia" xfId="76"/>
    <cellStyle name="TEXT1" xfId="77"/>
    <cellStyle name="Titul" xfId="78"/>
    <cellStyle name="Vstup" xfId="79"/>
    <cellStyle name="Výpočet" xfId="80"/>
    <cellStyle name="Výstup" xfId="81"/>
    <cellStyle name="Vysvetľujúci text" xfId="82"/>
    <cellStyle name="Zlá" xfId="83"/>
    <cellStyle name="Zvýraznenie1" xfId="84"/>
    <cellStyle name="Zvýraznenie2" xfId="85"/>
    <cellStyle name="Zvýraznenie3" xfId="86"/>
    <cellStyle name="Zvýraznenie4" xfId="87"/>
    <cellStyle name="Zvýraznenie5" xfId="88"/>
    <cellStyle name="Zvýraznenie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175" zoomScaleNormal="175" zoomScalePageLayoutView="0" workbookViewId="0" topLeftCell="A51">
      <selection activeCell="E58" sqref="E58"/>
    </sheetView>
  </sheetViews>
  <sheetFormatPr defaultColWidth="9.140625" defaultRowHeight="12.75"/>
  <cols>
    <col min="1" max="1" width="6.421875" style="0" customWidth="1"/>
    <col min="2" max="2" width="6.00390625" style="0" customWidth="1"/>
    <col min="4" max="4" width="30.140625" style="0" customWidth="1"/>
    <col min="5" max="5" width="8.28125" style="0" bestFit="1" customWidth="1"/>
    <col min="6" max="6" width="5.8515625" style="0" bestFit="1" customWidth="1"/>
    <col min="8" max="8" width="14.7109375" style="0" customWidth="1"/>
  </cols>
  <sheetData>
    <row r="1" spans="1:9" ht="13.5">
      <c r="A1" s="9" t="s">
        <v>1</v>
      </c>
      <c r="B1" s="8"/>
      <c r="C1" s="8"/>
      <c r="D1" s="8"/>
      <c r="E1" s="9" t="s">
        <v>100</v>
      </c>
      <c r="F1" s="8"/>
      <c r="G1" s="10"/>
      <c r="H1" s="10"/>
      <c r="I1" s="8"/>
    </row>
    <row r="2" spans="1:9" ht="13.5">
      <c r="A2" s="9" t="s">
        <v>18</v>
      </c>
      <c r="B2" s="8"/>
      <c r="C2" s="8"/>
      <c r="D2" s="8"/>
      <c r="E2" s="9" t="s">
        <v>19</v>
      </c>
      <c r="F2" s="8"/>
      <c r="G2" s="10"/>
      <c r="H2" s="10"/>
      <c r="I2" s="8"/>
    </row>
    <row r="3" spans="1:9" ht="13.5">
      <c r="A3" s="9" t="s">
        <v>2</v>
      </c>
      <c r="B3" s="8"/>
      <c r="C3" s="8"/>
      <c r="D3" s="8"/>
      <c r="E3" s="9" t="s">
        <v>101</v>
      </c>
      <c r="F3" s="8"/>
      <c r="G3" s="10"/>
      <c r="H3" s="10"/>
      <c r="I3" s="8"/>
    </row>
    <row r="4" spans="1:9" ht="13.5">
      <c r="A4" s="8"/>
      <c r="B4" s="8"/>
      <c r="C4" s="8"/>
      <c r="D4" s="8"/>
      <c r="E4" s="8"/>
      <c r="F4" s="8"/>
      <c r="G4" s="8"/>
      <c r="H4" s="8"/>
      <c r="I4" s="8"/>
    </row>
    <row r="5" spans="1:9" ht="13.5">
      <c r="A5" s="9" t="s">
        <v>20</v>
      </c>
      <c r="B5" s="8"/>
      <c r="C5" s="8"/>
      <c r="D5" s="8"/>
      <c r="E5" s="8"/>
      <c r="F5" s="8"/>
      <c r="G5" s="8"/>
      <c r="H5" s="8"/>
      <c r="I5" s="8"/>
    </row>
    <row r="6" spans="1:9" ht="13.5">
      <c r="A6" s="9" t="s">
        <v>21</v>
      </c>
      <c r="B6" s="8"/>
      <c r="C6" s="8"/>
      <c r="D6" s="8"/>
      <c r="E6" s="8"/>
      <c r="F6" s="8"/>
      <c r="G6" s="8"/>
      <c r="H6" s="8"/>
      <c r="I6" s="8"/>
    </row>
    <row r="7" spans="1:9" ht="13.5">
      <c r="A7" s="9"/>
      <c r="B7" s="8"/>
      <c r="C7" s="8"/>
      <c r="D7" s="8"/>
      <c r="E7" s="8"/>
      <c r="F7" s="8"/>
      <c r="G7" s="8"/>
      <c r="H7" s="8"/>
      <c r="I7" s="8"/>
    </row>
    <row r="8" spans="1:9" ht="13.5">
      <c r="A8" s="8" t="s">
        <v>22</v>
      </c>
      <c r="B8" s="12"/>
      <c r="C8" s="13"/>
      <c r="D8" s="14"/>
      <c r="E8" s="11"/>
      <c r="F8" s="8"/>
      <c r="G8" s="42" t="s">
        <v>103</v>
      </c>
      <c r="H8" s="43"/>
      <c r="I8" s="8"/>
    </row>
    <row r="9" spans="1:9" ht="13.5">
      <c r="A9" s="15" t="s">
        <v>3</v>
      </c>
      <c r="B9" s="15" t="s">
        <v>4</v>
      </c>
      <c r="C9" s="15" t="s">
        <v>5</v>
      </c>
      <c r="D9" s="15" t="s">
        <v>6</v>
      </c>
      <c r="E9" s="15" t="s">
        <v>7</v>
      </c>
      <c r="F9" s="15" t="s">
        <v>8</v>
      </c>
      <c r="G9" s="28" t="s">
        <v>9</v>
      </c>
      <c r="H9" s="28" t="s">
        <v>10</v>
      </c>
      <c r="I9" s="15" t="s">
        <v>0</v>
      </c>
    </row>
    <row r="10" spans="1:9" ht="13.5">
      <c r="A10" s="16" t="s">
        <v>11</v>
      </c>
      <c r="B10" s="16" t="s">
        <v>12</v>
      </c>
      <c r="C10" s="17"/>
      <c r="D10" s="16" t="s">
        <v>13</v>
      </c>
      <c r="E10" s="16" t="s">
        <v>14</v>
      </c>
      <c r="F10" s="16" t="s">
        <v>15</v>
      </c>
      <c r="G10" s="16" t="s">
        <v>16</v>
      </c>
      <c r="H10" s="16"/>
      <c r="I10" s="16" t="s">
        <v>17</v>
      </c>
    </row>
    <row r="11" spans="1:9" ht="12.75">
      <c r="A11" s="1"/>
      <c r="B11" s="2"/>
      <c r="C11" s="3"/>
      <c r="D11" s="4"/>
      <c r="E11" s="5"/>
      <c r="F11" s="6"/>
      <c r="G11" s="7"/>
      <c r="H11" s="7"/>
      <c r="I11" s="6"/>
    </row>
    <row r="12" spans="1:9" ht="12.75">
      <c r="A12" s="1"/>
      <c r="B12" s="18" t="s">
        <v>23</v>
      </c>
      <c r="C12" s="3"/>
      <c r="D12" s="4"/>
      <c r="E12" s="5"/>
      <c r="F12" s="6"/>
      <c r="G12" s="7"/>
      <c r="H12" s="7"/>
      <c r="I12" s="6"/>
    </row>
    <row r="13" spans="1:9" ht="12.75">
      <c r="A13" s="1"/>
      <c r="B13" s="3" t="s">
        <v>24</v>
      </c>
      <c r="C13" s="3"/>
      <c r="D13" s="4"/>
      <c r="E13" s="5"/>
      <c r="F13" s="6"/>
      <c r="G13" s="26"/>
      <c r="H13" s="7"/>
      <c r="I13" s="6"/>
    </row>
    <row r="14" spans="1:9" ht="25.5">
      <c r="A14" s="1">
        <v>1</v>
      </c>
      <c r="B14" s="2" t="s">
        <v>25</v>
      </c>
      <c r="C14" s="3" t="s">
        <v>26</v>
      </c>
      <c r="D14" s="4" t="s">
        <v>97</v>
      </c>
      <c r="E14" s="5">
        <v>5</v>
      </c>
      <c r="F14" s="6" t="s">
        <v>27</v>
      </c>
      <c r="G14" s="26"/>
      <c r="H14" s="7">
        <f>ROUND(E14*G14,2)</f>
        <v>0</v>
      </c>
      <c r="I14" s="6">
        <v>20</v>
      </c>
    </row>
    <row r="15" spans="1:9" ht="12.75">
      <c r="A15" s="1"/>
      <c r="B15" s="2"/>
      <c r="C15" s="3"/>
      <c r="D15" s="19" t="s">
        <v>28</v>
      </c>
      <c r="E15" s="20"/>
      <c r="F15" s="21"/>
      <c r="G15" s="27"/>
      <c r="H15" s="22"/>
      <c r="I15" s="21"/>
    </row>
    <row r="16" spans="1:9" ht="25.5">
      <c r="A16" s="1">
        <v>2</v>
      </c>
      <c r="B16" s="2" t="s">
        <v>29</v>
      </c>
      <c r="C16" s="3" t="s">
        <v>30</v>
      </c>
      <c r="D16" s="4" t="s">
        <v>31</v>
      </c>
      <c r="E16" s="5">
        <v>3.247</v>
      </c>
      <c r="F16" s="6" t="s">
        <v>27</v>
      </c>
      <c r="G16" s="26"/>
      <c r="H16" s="7">
        <f>ROUND(E16*G16,2)</f>
        <v>0</v>
      </c>
      <c r="I16" s="6">
        <v>20</v>
      </c>
    </row>
    <row r="17" spans="1:9" ht="12.75">
      <c r="A17" s="1"/>
      <c r="B17" s="2"/>
      <c r="C17" s="3"/>
      <c r="D17" s="19" t="s">
        <v>32</v>
      </c>
      <c r="E17" s="20"/>
      <c r="F17" s="21"/>
      <c r="G17" s="27"/>
      <c r="H17" s="22"/>
      <c r="I17" s="21"/>
    </row>
    <row r="18" spans="1:9" ht="12.75">
      <c r="A18" s="1">
        <v>3</v>
      </c>
      <c r="B18" s="2" t="s">
        <v>33</v>
      </c>
      <c r="C18" s="3" t="s">
        <v>34</v>
      </c>
      <c r="D18" s="4" t="s">
        <v>35</v>
      </c>
      <c r="E18" s="5">
        <v>3.247</v>
      </c>
      <c r="F18" s="6" t="s">
        <v>27</v>
      </c>
      <c r="G18" s="26"/>
      <c r="H18" s="7">
        <f>ROUND(E18*G18,2)</f>
        <v>0</v>
      </c>
      <c r="I18" s="6">
        <v>20</v>
      </c>
    </row>
    <row r="19" spans="1:9" ht="12.75">
      <c r="A19" s="1">
        <v>4</v>
      </c>
      <c r="B19" s="2" t="s">
        <v>29</v>
      </c>
      <c r="C19" s="3" t="s">
        <v>36</v>
      </c>
      <c r="D19" s="4" t="s">
        <v>37</v>
      </c>
      <c r="E19" s="5">
        <v>3.247</v>
      </c>
      <c r="F19" s="6" t="s">
        <v>27</v>
      </c>
      <c r="G19" s="26"/>
      <c r="H19" s="7">
        <f>ROUND(E19*G19,2)</f>
        <v>0</v>
      </c>
      <c r="I19" s="6">
        <v>20</v>
      </c>
    </row>
    <row r="20" spans="1:9" ht="12.75">
      <c r="A20" s="1">
        <v>5</v>
      </c>
      <c r="B20" s="2" t="s">
        <v>33</v>
      </c>
      <c r="C20" s="3" t="s">
        <v>38</v>
      </c>
      <c r="D20" s="4" t="s">
        <v>39</v>
      </c>
      <c r="E20" s="5">
        <v>1.753</v>
      </c>
      <c r="F20" s="6" t="s">
        <v>27</v>
      </c>
      <c r="G20" s="26"/>
      <c r="H20" s="7">
        <f>ROUND(E20*G20,2)</f>
        <v>0</v>
      </c>
      <c r="I20" s="6">
        <v>20</v>
      </c>
    </row>
    <row r="21" spans="1:9" ht="12.75">
      <c r="A21" s="1"/>
      <c r="B21" s="2"/>
      <c r="C21" s="3"/>
      <c r="D21" s="19" t="s">
        <v>40</v>
      </c>
      <c r="E21" s="20"/>
      <c r="F21" s="21"/>
      <c r="G21" s="27"/>
      <c r="H21" s="22"/>
      <c r="I21" s="21"/>
    </row>
    <row r="22" spans="1:9" ht="12.75">
      <c r="A22" s="1"/>
      <c r="B22" s="2"/>
      <c r="C22" s="3"/>
      <c r="D22" s="23" t="s">
        <v>41</v>
      </c>
      <c r="E22" s="24">
        <f>H22</f>
        <v>0</v>
      </c>
      <c r="F22" s="6"/>
      <c r="G22" s="26"/>
      <c r="H22" s="24">
        <f>SUM(H12:H21)</f>
        <v>0</v>
      </c>
      <c r="I22" s="6"/>
    </row>
    <row r="23" spans="1:9" ht="12.75">
      <c r="A23" s="1"/>
      <c r="B23" s="2"/>
      <c r="C23" s="3"/>
      <c r="D23" s="4"/>
      <c r="E23" s="5"/>
      <c r="F23" s="6"/>
      <c r="G23" s="26"/>
      <c r="H23" s="7"/>
      <c r="I23" s="6"/>
    </row>
    <row r="24" spans="1:9" ht="12.75">
      <c r="A24" s="1"/>
      <c r="B24" s="3" t="s">
        <v>42</v>
      </c>
      <c r="C24" s="3"/>
      <c r="D24" s="4"/>
      <c r="E24" s="5"/>
      <c r="F24" s="6"/>
      <c r="G24" s="26"/>
      <c r="H24" s="7"/>
      <c r="I24" s="6"/>
    </row>
    <row r="25" spans="1:9" ht="12.75">
      <c r="A25" s="1">
        <v>6</v>
      </c>
      <c r="B25" s="2" t="s">
        <v>43</v>
      </c>
      <c r="C25" s="3" t="s">
        <v>44</v>
      </c>
      <c r="D25" s="4" t="s">
        <v>98</v>
      </c>
      <c r="E25" s="5">
        <v>6</v>
      </c>
      <c r="F25" s="6" t="s">
        <v>45</v>
      </c>
      <c r="G25" s="26"/>
      <c r="H25" s="7">
        <f>ROUND(E25*G25,2)</f>
        <v>0</v>
      </c>
      <c r="I25" s="6">
        <v>20</v>
      </c>
    </row>
    <row r="26" spans="1:9" ht="12.75">
      <c r="A26" s="1">
        <v>7</v>
      </c>
      <c r="B26" s="2" t="s">
        <v>43</v>
      </c>
      <c r="C26" s="3" t="s">
        <v>46</v>
      </c>
      <c r="D26" s="4" t="s">
        <v>47</v>
      </c>
      <c r="E26" s="5">
        <v>0.197</v>
      </c>
      <c r="F26" s="6" t="s">
        <v>27</v>
      </c>
      <c r="G26" s="26"/>
      <c r="H26" s="7">
        <f>ROUND(E26*G26,2)</f>
        <v>0</v>
      </c>
      <c r="I26" s="6">
        <v>20</v>
      </c>
    </row>
    <row r="27" spans="1:9" ht="12.75">
      <c r="A27" s="1"/>
      <c r="B27" s="2"/>
      <c r="C27" s="3"/>
      <c r="D27" s="19" t="s">
        <v>48</v>
      </c>
      <c r="E27" s="20"/>
      <c r="F27" s="21"/>
      <c r="G27" s="27"/>
      <c r="H27" s="22"/>
      <c r="I27" s="21"/>
    </row>
    <row r="28" spans="1:9" ht="12.75">
      <c r="A28" s="1"/>
      <c r="B28" s="2"/>
      <c r="C28" s="3"/>
      <c r="D28" s="23" t="s">
        <v>49</v>
      </c>
      <c r="E28" s="24">
        <f>H28</f>
        <v>0</v>
      </c>
      <c r="F28" s="6"/>
      <c r="G28" s="26"/>
      <c r="H28" s="24">
        <f>SUM(H24:H27)</f>
        <v>0</v>
      </c>
      <c r="I28" s="6"/>
    </row>
    <row r="29" spans="1:9" ht="12.75">
      <c r="A29" s="1"/>
      <c r="B29" s="2"/>
      <c r="C29" s="3"/>
      <c r="D29" s="4"/>
      <c r="E29" s="5"/>
      <c r="F29" s="6"/>
      <c r="G29" s="26"/>
      <c r="H29" s="7"/>
      <c r="I29" s="6"/>
    </row>
    <row r="30" spans="1:9" ht="12.75">
      <c r="A30" s="1"/>
      <c r="B30" s="3" t="s">
        <v>50</v>
      </c>
      <c r="C30" s="3"/>
      <c r="D30" s="4"/>
      <c r="E30" s="5"/>
      <c r="F30" s="6"/>
      <c r="G30" s="26"/>
      <c r="H30" s="7"/>
      <c r="I30" s="6"/>
    </row>
    <row r="31" spans="1:9" ht="25.5">
      <c r="A31" s="1">
        <v>8</v>
      </c>
      <c r="B31" s="2" t="s">
        <v>51</v>
      </c>
      <c r="C31" s="3" t="s">
        <v>52</v>
      </c>
      <c r="D31" s="4" t="s">
        <v>53</v>
      </c>
      <c r="E31" s="5">
        <v>2.557</v>
      </c>
      <c r="F31" s="6" t="s">
        <v>27</v>
      </c>
      <c r="G31" s="26"/>
      <c r="H31" s="7">
        <f>ROUND(E31*G31,2)</f>
        <v>0</v>
      </c>
      <c r="I31" s="6">
        <v>20</v>
      </c>
    </row>
    <row r="32" spans="1:9" ht="12.75">
      <c r="A32" s="1"/>
      <c r="B32" s="2"/>
      <c r="C32" s="3"/>
      <c r="D32" s="19" t="s">
        <v>54</v>
      </c>
      <c r="E32" s="20"/>
      <c r="F32" s="21"/>
      <c r="G32" s="27"/>
      <c r="H32" s="22"/>
      <c r="I32" s="21"/>
    </row>
    <row r="33" spans="1:9" ht="12.75">
      <c r="A33" s="1">
        <v>9</v>
      </c>
      <c r="B33" s="2" t="s">
        <v>51</v>
      </c>
      <c r="C33" s="3" t="s">
        <v>55</v>
      </c>
      <c r="D33" s="4" t="s">
        <v>56</v>
      </c>
      <c r="E33" s="5">
        <v>34.099</v>
      </c>
      <c r="F33" s="6" t="s">
        <v>57</v>
      </c>
      <c r="G33" s="26"/>
      <c r="H33" s="7">
        <f>ROUND(E33*G33,2)</f>
        <v>0</v>
      </c>
      <c r="I33" s="6">
        <v>20</v>
      </c>
    </row>
    <row r="34" spans="1:9" ht="12.75">
      <c r="A34" s="1"/>
      <c r="B34" s="2"/>
      <c r="C34" s="3"/>
      <c r="D34" s="19" t="s">
        <v>58</v>
      </c>
      <c r="E34" s="20"/>
      <c r="F34" s="21"/>
      <c r="G34" s="27"/>
      <c r="H34" s="22"/>
      <c r="I34" s="21"/>
    </row>
    <row r="35" spans="1:9" ht="25.5">
      <c r="A35" s="1">
        <v>10</v>
      </c>
      <c r="B35" s="2" t="s">
        <v>51</v>
      </c>
      <c r="C35" s="3" t="s">
        <v>59</v>
      </c>
      <c r="D35" s="4" t="s">
        <v>60</v>
      </c>
      <c r="E35" s="5">
        <v>2.557</v>
      </c>
      <c r="F35" s="6" t="s">
        <v>27</v>
      </c>
      <c r="G35" s="26"/>
      <c r="H35" s="7">
        <f>ROUND(E35*G35,2)</f>
        <v>0</v>
      </c>
      <c r="I35" s="6">
        <v>20</v>
      </c>
    </row>
    <row r="36" spans="1:9" ht="12.75">
      <c r="A36" s="1">
        <v>11</v>
      </c>
      <c r="B36" s="2" t="s">
        <v>33</v>
      </c>
      <c r="C36" s="3" t="s">
        <v>61</v>
      </c>
      <c r="D36" s="4" t="s">
        <v>62</v>
      </c>
      <c r="E36" s="5">
        <v>2.557</v>
      </c>
      <c r="F36" s="6" t="s">
        <v>27</v>
      </c>
      <c r="G36" s="26"/>
      <c r="H36" s="7">
        <f>ROUND(E36*G36,2)</f>
        <v>0</v>
      </c>
      <c r="I36" s="6">
        <v>20</v>
      </c>
    </row>
    <row r="37" spans="1:9" ht="25.5">
      <c r="A37" s="1">
        <v>12</v>
      </c>
      <c r="B37" s="2" t="s">
        <v>51</v>
      </c>
      <c r="C37" s="3" t="s">
        <v>63</v>
      </c>
      <c r="D37" s="4" t="s">
        <v>64</v>
      </c>
      <c r="E37" s="5">
        <v>3</v>
      </c>
      <c r="F37" s="6" t="s">
        <v>57</v>
      </c>
      <c r="G37" s="26"/>
      <c r="H37" s="7">
        <f>ROUND(E37*G37,2)</f>
        <v>0</v>
      </c>
      <c r="I37" s="6">
        <v>20</v>
      </c>
    </row>
    <row r="38" spans="1:9" ht="12.75">
      <c r="A38" s="1"/>
      <c r="B38" s="2"/>
      <c r="C38" s="3"/>
      <c r="D38" s="19" t="s">
        <v>65</v>
      </c>
      <c r="E38" s="20"/>
      <c r="F38" s="21"/>
      <c r="G38" s="27"/>
      <c r="H38" s="22"/>
      <c r="I38" s="21"/>
    </row>
    <row r="39" spans="1:9" ht="25.5">
      <c r="A39" s="1">
        <v>13</v>
      </c>
      <c r="B39" s="2" t="s">
        <v>51</v>
      </c>
      <c r="C39" s="3" t="s">
        <v>66</v>
      </c>
      <c r="D39" s="4" t="s">
        <v>67</v>
      </c>
      <c r="E39" s="5">
        <v>3</v>
      </c>
      <c r="F39" s="6" t="s">
        <v>57</v>
      </c>
      <c r="G39" s="26"/>
      <c r="H39" s="7">
        <f>ROUND(E39*G39,2)</f>
        <v>0</v>
      </c>
      <c r="I39" s="6">
        <v>20</v>
      </c>
    </row>
    <row r="40" spans="1:9" ht="25.5">
      <c r="A40" s="1">
        <v>14</v>
      </c>
      <c r="B40" s="2" t="s">
        <v>51</v>
      </c>
      <c r="C40" s="3" t="s">
        <v>68</v>
      </c>
      <c r="D40" s="4" t="s">
        <v>69</v>
      </c>
      <c r="E40" s="5">
        <v>19.485</v>
      </c>
      <c r="F40" s="6" t="s">
        <v>57</v>
      </c>
      <c r="G40" s="26"/>
      <c r="H40" s="7">
        <f>ROUND(E40*G40,2)</f>
        <v>0</v>
      </c>
      <c r="I40" s="6">
        <v>20</v>
      </c>
    </row>
    <row r="41" spans="1:9" ht="12.75">
      <c r="A41" s="1"/>
      <c r="B41" s="2"/>
      <c r="C41" s="3"/>
      <c r="D41" s="19" t="s">
        <v>70</v>
      </c>
      <c r="E41" s="20"/>
      <c r="F41" s="21"/>
      <c r="G41" s="27"/>
      <c r="H41" s="22"/>
      <c r="I41" s="21"/>
    </row>
    <row r="42" spans="1:9" ht="25.5">
      <c r="A42" s="1"/>
      <c r="B42" s="2"/>
      <c r="C42" s="3"/>
      <c r="D42" s="23" t="s">
        <v>71</v>
      </c>
      <c r="E42" s="24">
        <f>H42</f>
        <v>0</v>
      </c>
      <c r="F42" s="6"/>
      <c r="G42" s="26"/>
      <c r="H42" s="24">
        <f>SUM(H30:H41)</f>
        <v>0</v>
      </c>
      <c r="I42" s="6"/>
    </row>
    <row r="43" spans="1:9" ht="12.75">
      <c r="A43" s="1"/>
      <c r="B43" s="2"/>
      <c r="C43" s="3"/>
      <c r="D43" s="4"/>
      <c r="E43" s="5"/>
      <c r="F43" s="6"/>
      <c r="G43" s="26"/>
      <c r="H43" s="7"/>
      <c r="I43" s="6"/>
    </row>
    <row r="44" spans="1:9" ht="12.75">
      <c r="A44" s="1"/>
      <c r="B44" s="3" t="s">
        <v>72</v>
      </c>
      <c r="C44" s="3"/>
      <c r="D44" s="4"/>
      <c r="E44" s="5"/>
      <c r="F44" s="6"/>
      <c r="G44" s="26"/>
      <c r="H44" s="7"/>
      <c r="I44" s="6"/>
    </row>
    <row r="45" spans="1:9" ht="12.75">
      <c r="A45" s="1">
        <v>15</v>
      </c>
      <c r="B45" s="2" t="s">
        <v>29</v>
      </c>
      <c r="C45" s="3" t="s">
        <v>73</v>
      </c>
      <c r="D45" s="4" t="s">
        <v>74</v>
      </c>
      <c r="E45" s="5">
        <v>3.247</v>
      </c>
      <c r="F45" s="6" t="s">
        <v>27</v>
      </c>
      <c r="G45" s="26"/>
      <c r="H45" s="7">
        <f>ROUND(E45*G45,2)</f>
        <v>0</v>
      </c>
      <c r="I45" s="6">
        <v>20</v>
      </c>
    </row>
    <row r="46" spans="1:9" ht="12.75">
      <c r="A46" s="1">
        <v>16</v>
      </c>
      <c r="B46" s="2" t="s">
        <v>43</v>
      </c>
      <c r="C46" s="3" t="s">
        <v>75</v>
      </c>
      <c r="D46" s="4" t="s">
        <v>76</v>
      </c>
      <c r="E46" s="5">
        <v>6.658</v>
      </c>
      <c r="F46" s="6" t="s">
        <v>77</v>
      </c>
      <c r="G46" s="26"/>
      <c r="H46" s="7">
        <f>ROUND(E46*G46,2)</f>
        <v>0</v>
      </c>
      <c r="I46" s="6">
        <v>20</v>
      </c>
    </row>
    <row r="47" spans="1:9" ht="25.5">
      <c r="A47" s="1"/>
      <c r="B47" s="2"/>
      <c r="C47" s="3"/>
      <c r="D47" s="23" t="s">
        <v>78</v>
      </c>
      <c r="E47" s="24">
        <f>H47</f>
        <v>0</v>
      </c>
      <c r="F47" s="6"/>
      <c r="G47" s="26"/>
      <c r="H47" s="24">
        <f>SUM(H44:H46)</f>
        <v>0</v>
      </c>
      <c r="I47" s="6"/>
    </row>
    <row r="48" spans="1:9" ht="12.75">
      <c r="A48" s="1"/>
      <c r="B48" s="2"/>
      <c r="C48" s="3"/>
      <c r="D48" s="4"/>
      <c r="E48" s="5"/>
      <c r="F48" s="6"/>
      <c r="G48" s="26"/>
      <c r="H48" s="7"/>
      <c r="I48" s="6"/>
    </row>
    <row r="49" spans="1:9" ht="12.75">
      <c r="A49" s="1"/>
      <c r="B49" s="2"/>
      <c r="C49" s="3"/>
      <c r="D49" s="23" t="s">
        <v>79</v>
      </c>
      <c r="E49" s="25">
        <f>H49</f>
        <v>0</v>
      </c>
      <c r="F49" s="6"/>
      <c r="G49" s="26"/>
      <c r="H49" s="24">
        <f>+H22+H28+H42+H47</f>
        <v>0</v>
      </c>
      <c r="I49" s="6"/>
    </row>
    <row r="50" spans="1:9" ht="12.75">
      <c r="A50" s="1"/>
      <c r="B50" s="2"/>
      <c r="C50" s="3"/>
      <c r="D50" s="4"/>
      <c r="E50" s="5"/>
      <c r="F50" s="6"/>
      <c r="G50" s="26"/>
      <c r="H50" s="7"/>
      <c r="I50" s="6"/>
    </row>
    <row r="51" spans="1:9" ht="12.75">
      <c r="A51" s="1"/>
      <c r="B51" s="18" t="s">
        <v>80</v>
      </c>
      <c r="C51" s="3"/>
      <c r="D51" s="4"/>
      <c r="E51" s="5"/>
      <c r="F51" s="6"/>
      <c r="G51" s="26"/>
      <c r="H51" s="7"/>
      <c r="I51" s="6"/>
    </row>
    <row r="52" spans="1:9" ht="12.75">
      <c r="A52" s="1"/>
      <c r="B52" s="3" t="s">
        <v>89</v>
      </c>
      <c r="C52" s="3"/>
      <c r="D52" s="4"/>
      <c r="E52" s="5"/>
      <c r="F52" s="6"/>
      <c r="G52" s="26"/>
      <c r="H52" s="7"/>
      <c r="I52" s="6"/>
    </row>
    <row r="53" spans="1:9" ht="12.75">
      <c r="A53" s="1">
        <v>19</v>
      </c>
      <c r="B53" s="2" t="s">
        <v>90</v>
      </c>
      <c r="C53" s="3" t="s">
        <v>91</v>
      </c>
      <c r="D53" s="4" t="s">
        <v>99</v>
      </c>
      <c r="E53" s="5">
        <v>17.049</v>
      </c>
      <c r="F53" s="6" t="s">
        <v>57</v>
      </c>
      <c r="G53" s="26"/>
      <c r="H53" s="7">
        <f>ROUND(E53*G53,2)</f>
        <v>0</v>
      </c>
      <c r="I53" s="6">
        <v>20</v>
      </c>
    </row>
    <row r="54" spans="1:9" ht="12.75">
      <c r="A54" s="1"/>
      <c r="B54" s="2"/>
      <c r="C54" s="3"/>
      <c r="D54" s="19" t="s">
        <v>92</v>
      </c>
      <c r="E54" s="20"/>
      <c r="F54" s="21"/>
      <c r="G54" s="27"/>
      <c r="H54" s="22"/>
      <c r="I54" s="21"/>
    </row>
    <row r="55" spans="1:9" ht="25.5">
      <c r="A55" s="1">
        <v>20</v>
      </c>
      <c r="B55" s="2" t="s">
        <v>90</v>
      </c>
      <c r="C55" s="3" t="s">
        <v>93</v>
      </c>
      <c r="D55" s="4" t="s">
        <v>94</v>
      </c>
      <c r="E55" s="5">
        <v>8.141</v>
      </c>
      <c r="F55" s="6" t="s">
        <v>17</v>
      </c>
      <c r="G55" s="26"/>
      <c r="H55" s="7">
        <f>ROUND(E55*G55,2)</f>
        <v>0</v>
      </c>
      <c r="I55" s="6">
        <v>20</v>
      </c>
    </row>
    <row r="56" spans="1:9" ht="12.75">
      <c r="A56" s="1"/>
      <c r="B56" s="2"/>
      <c r="C56" s="3"/>
      <c r="D56" s="23" t="s">
        <v>95</v>
      </c>
      <c r="E56" s="24">
        <f>H56</f>
        <v>0</v>
      </c>
      <c r="F56" s="6"/>
      <c r="G56" s="26"/>
      <c r="H56" s="24">
        <f>SUM(H52:H55)</f>
        <v>0</v>
      </c>
      <c r="I56" s="6"/>
    </row>
    <row r="57" spans="1:9" ht="12.75">
      <c r="A57" s="1"/>
      <c r="B57" s="2"/>
      <c r="C57" s="3"/>
      <c r="D57" s="4"/>
      <c r="E57" s="5"/>
      <c r="F57" s="6"/>
      <c r="G57" s="26"/>
      <c r="H57" s="7"/>
      <c r="I57" s="6"/>
    </row>
    <row r="58" spans="1:9" ht="12.75">
      <c r="A58" s="1"/>
      <c r="B58" s="2"/>
      <c r="C58" s="3"/>
      <c r="D58" s="23" t="s">
        <v>96</v>
      </c>
      <c r="E58" s="24">
        <f>H58</f>
        <v>0</v>
      </c>
      <c r="F58" s="6"/>
      <c r="G58" s="26"/>
      <c r="H58" s="24">
        <f>+H56</f>
        <v>0</v>
      </c>
      <c r="I58" s="6"/>
    </row>
    <row r="59" spans="1:9" ht="13.5" thickBot="1">
      <c r="A59" s="1"/>
      <c r="B59" s="2"/>
      <c r="C59" s="3"/>
      <c r="D59" s="4"/>
      <c r="E59" s="5"/>
      <c r="F59" s="6"/>
      <c r="G59" s="26"/>
      <c r="H59" s="7"/>
      <c r="I59" s="6"/>
    </row>
    <row r="60" spans="1:9" ht="16.5" thickBot="1">
      <c r="A60" s="1"/>
      <c r="B60" s="2"/>
      <c r="C60" s="3"/>
      <c r="D60" s="36" t="s">
        <v>102</v>
      </c>
      <c r="E60" s="29"/>
      <c r="F60" s="30"/>
      <c r="G60" s="31"/>
      <c r="H60" s="39">
        <f>+H49+H58</f>
        <v>0</v>
      </c>
      <c r="I60" s="6"/>
    </row>
    <row r="61" spans="1:9" ht="13.5" thickBot="1">
      <c r="A61" s="1"/>
      <c r="B61" s="2"/>
      <c r="C61" s="3"/>
      <c r="D61" s="38" t="s">
        <v>104</v>
      </c>
      <c r="E61" s="32"/>
      <c r="F61" s="33"/>
      <c r="G61" s="34"/>
      <c r="H61" s="40"/>
      <c r="I61" s="6"/>
    </row>
    <row r="62" spans="4:8" ht="16.5" thickBot="1">
      <c r="D62" s="37" t="s">
        <v>105</v>
      </c>
      <c r="E62" s="35"/>
      <c r="F62" s="35"/>
      <c r="G62" s="35"/>
      <c r="H62" s="41"/>
    </row>
    <row r="63" spans="4:8" ht="13.5" thickBot="1">
      <c r="D63" s="38" t="s">
        <v>106</v>
      </c>
      <c r="E63" s="32"/>
      <c r="F63" s="33"/>
      <c r="G63" s="34"/>
      <c r="H63" s="40"/>
    </row>
    <row r="64" spans="4:8" ht="16.5" thickBot="1">
      <c r="D64" s="37" t="s">
        <v>107</v>
      </c>
      <c r="E64" s="35"/>
      <c r="F64" s="35"/>
      <c r="G64" s="35"/>
      <c r="H64" s="41"/>
    </row>
    <row r="65" spans="4:8" ht="16.5" thickBot="1">
      <c r="D65" s="36" t="s">
        <v>108</v>
      </c>
      <c r="E65" s="29"/>
      <c r="F65" s="30"/>
      <c r="G65" s="31"/>
      <c r="H65" s="39">
        <f>SUM(H60+H62+H64)</f>
        <v>0</v>
      </c>
    </row>
  </sheetData>
  <sheetProtection/>
  <mergeCells count="1">
    <mergeCell ref="G8:H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="175" zoomScaleNormal="175" zoomScalePageLayoutView="0" workbookViewId="0" topLeftCell="A1">
      <selection activeCell="H26" sqref="H26"/>
    </sheetView>
  </sheetViews>
  <sheetFormatPr defaultColWidth="9.140625" defaultRowHeight="12.75"/>
  <cols>
    <col min="1" max="1" width="6.421875" style="0" customWidth="1"/>
    <col min="2" max="2" width="6.00390625" style="0" customWidth="1"/>
    <col min="4" max="4" width="30.140625" style="0" customWidth="1"/>
    <col min="5" max="5" width="8.28125" style="0" bestFit="1" customWidth="1"/>
    <col min="6" max="6" width="5.8515625" style="0" bestFit="1" customWidth="1"/>
    <col min="8" max="8" width="14.7109375" style="0" customWidth="1"/>
  </cols>
  <sheetData>
    <row r="1" spans="1:9" ht="13.5">
      <c r="A1" s="9" t="s">
        <v>1</v>
      </c>
      <c r="B1" s="8"/>
      <c r="C1" s="8"/>
      <c r="D1" s="8"/>
      <c r="E1" s="9" t="s">
        <v>100</v>
      </c>
      <c r="F1" s="8"/>
      <c r="G1" s="10"/>
      <c r="H1" s="10"/>
      <c r="I1" s="8"/>
    </row>
    <row r="2" spans="1:9" ht="13.5">
      <c r="A2" s="9" t="s">
        <v>18</v>
      </c>
      <c r="B2" s="8"/>
      <c r="C2" s="8"/>
      <c r="D2" s="8"/>
      <c r="E2" s="9" t="s">
        <v>19</v>
      </c>
      <c r="F2" s="8"/>
      <c r="G2" s="10"/>
      <c r="H2" s="10"/>
      <c r="I2" s="8"/>
    </row>
    <row r="3" spans="1:9" ht="13.5">
      <c r="A3" s="9" t="s">
        <v>2</v>
      </c>
      <c r="B3" s="8"/>
      <c r="C3" s="8"/>
      <c r="D3" s="8"/>
      <c r="E3" s="9" t="s">
        <v>101</v>
      </c>
      <c r="F3" s="8"/>
      <c r="G3" s="10"/>
      <c r="H3" s="10"/>
      <c r="I3" s="8"/>
    </row>
    <row r="4" spans="1:9" ht="13.5">
      <c r="A4" s="8"/>
      <c r="B4" s="8"/>
      <c r="C4" s="8"/>
      <c r="D4" s="8"/>
      <c r="E4" s="8"/>
      <c r="F4" s="8"/>
      <c r="G4" s="8"/>
      <c r="H4" s="8"/>
      <c r="I4" s="8"/>
    </row>
    <row r="5" spans="1:9" ht="13.5">
      <c r="A5" s="9" t="s">
        <v>20</v>
      </c>
      <c r="B5" s="8"/>
      <c r="C5" s="8"/>
      <c r="D5" s="8"/>
      <c r="E5" s="8"/>
      <c r="F5" s="8"/>
      <c r="G5" s="8"/>
      <c r="H5" s="8"/>
      <c r="I5" s="8"/>
    </row>
    <row r="6" spans="1:9" ht="13.5">
      <c r="A6" s="9" t="s">
        <v>21</v>
      </c>
      <c r="B6" s="8"/>
      <c r="C6" s="8"/>
      <c r="D6" s="8"/>
      <c r="E6" s="8"/>
      <c r="F6" s="8"/>
      <c r="G6" s="8"/>
      <c r="H6" s="8"/>
      <c r="I6" s="8"/>
    </row>
    <row r="7" spans="1:9" ht="13.5">
      <c r="A7" s="9"/>
      <c r="B7" s="8"/>
      <c r="C7" s="8"/>
      <c r="D7" s="8"/>
      <c r="E7" s="8"/>
      <c r="F7" s="8"/>
      <c r="G7" s="8"/>
      <c r="H7" s="8"/>
      <c r="I7" s="8"/>
    </row>
    <row r="8" spans="1:9" ht="13.5">
      <c r="A8" s="8" t="s">
        <v>22</v>
      </c>
      <c r="B8" s="12"/>
      <c r="C8" s="13"/>
      <c r="D8" s="14"/>
      <c r="E8" s="11"/>
      <c r="F8" s="8"/>
      <c r="G8" s="42" t="s">
        <v>103</v>
      </c>
      <c r="H8" s="43"/>
      <c r="I8" s="8"/>
    </row>
    <row r="9" spans="1:9" ht="13.5">
      <c r="A9" s="15" t="s">
        <v>3</v>
      </c>
      <c r="B9" s="15" t="s">
        <v>4</v>
      </c>
      <c r="C9" s="15" t="s">
        <v>5</v>
      </c>
      <c r="D9" s="15" t="s">
        <v>6</v>
      </c>
      <c r="E9" s="15" t="s">
        <v>7</v>
      </c>
      <c r="F9" s="15" t="s">
        <v>8</v>
      </c>
      <c r="G9" s="28" t="s">
        <v>9</v>
      </c>
      <c r="H9" s="28" t="s">
        <v>10</v>
      </c>
      <c r="I9" s="15" t="s">
        <v>0</v>
      </c>
    </row>
    <row r="10" spans="1:9" ht="13.5">
      <c r="A10" s="16" t="s">
        <v>11</v>
      </c>
      <c r="B10" s="16" t="s">
        <v>12</v>
      </c>
      <c r="C10" s="17"/>
      <c r="D10" s="16" t="s">
        <v>13</v>
      </c>
      <c r="E10" s="16" t="s">
        <v>14</v>
      </c>
      <c r="F10" s="16" t="s">
        <v>15</v>
      </c>
      <c r="G10" s="16" t="s">
        <v>16</v>
      </c>
      <c r="H10" s="16"/>
      <c r="I10" s="16" t="s">
        <v>17</v>
      </c>
    </row>
    <row r="11" spans="1:9" ht="12.75">
      <c r="A11" s="1"/>
      <c r="B11" s="2"/>
      <c r="C11" s="3"/>
      <c r="D11" s="4"/>
      <c r="E11" s="5"/>
      <c r="F11" s="6"/>
      <c r="G11" s="7"/>
      <c r="H11" s="7"/>
      <c r="I11" s="6"/>
    </row>
    <row r="12" spans="1:9" ht="12.75">
      <c r="A12" s="1"/>
      <c r="B12" s="2"/>
      <c r="C12" s="3"/>
      <c r="D12" s="4"/>
      <c r="E12" s="5"/>
      <c r="F12" s="6"/>
      <c r="G12" s="26"/>
      <c r="H12" s="7"/>
      <c r="I12" s="6"/>
    </row>
    <row r="13" spans="1:9" ht="12.75">
      <c r="A13" s="1"/>
      <c r="B13" s="18" t="s">
        <v>80</v>
      </c>
      <c r="C13" s="3"/>
      <c r="D13" s="4"/>
      <c r="E13" s="5"/>
      <c r="F13" s="6"/>
      <c r="G13" s="26"/>
      <c r="H13" s="7"/>
      <c r="I13" s="6"/>
    </row>
    <row r="14" spans="1:9" ht="12.75">
      <c r="A14" s="1"/>
      <c r="B14" s="3" t="s">
        <v>81</v>
      </c>
      <c r="C14" s="3"/>
      <c r="D14" s="4"/>
      <c r="E14" s="5"/>
      <c r="F14" s="6"/>
      <c r="G14" s="26"/>
      <c r="H14" s="7"/>
      <c r="I14" s="6"/>
    </row>
    <row r="15" spans="1:9" ht="38.25">
      <c r="A15" s="1">
        <v>17</v>
      </c>
      <c r="B15" s="2" t="s">
        <v>82</v>
      </c>
      <c r="C15" s="3" t="s">
        <v>83</v>
      </c>
      <c r="D15" s="4" t="s">
        <v>84</v>
      </c>
      <c r="E15" s="5">
        <v>1</v>
      </c>
      <c r="F15" s="6" t="s">
        <v>45</v>
      </c>
      <c r="G15" s="26"/>
      <c r="H15" s="7">
        <f>ROUND(E15*G15,2)</f>
        <v>0</v>
      </c>
      <c r="I15" s="6">
        <v>20</v>
      </c>
    </row>
    <row r="16" spans="1:9" ht="25.5">
      <c r="A16" s="1">
        <v>18</v>
      </c>
      <c r="B16" s="2" t="s">
        <v>85</v>
      </c>
      <c r="C16" s="3" t="s">
        <v>86</v>
      </c>
      <c r="D16" s="4" t="s">
        <v>87</v>
      </c>
      <c r="E16" s="5">
        <v>43</v>
      </c>
      <c r="F16" s="6" t="s">
        <v>17</v>
      </c>
      <c r="G16" s="26"/>
      <c r="H16" s="7">
        <f>ROUND(E16*G16,2)</f>
        <v>0</v>
      </c>
      <c r="I16" s="6">
        <v>20</v>
      </c>
    </row>
    <row r="17" spans="1:9" ht="12.75">
      <c r="A17" s="1"/>
      <c r="B17" s="2"/>
      <c r="C17" s="3"/>
      <c r="D17" s="23" t="s">
        <v>88</v>
      </c>
      <c r="E17" s="24">
        <f>H17</f>
        <v>0</v>
      </c>
      <c r="F17" s="6"/>
      <c r="G17" s="26"/>
      <c r="H17" s="24">
        <f>SUM(H13:H16)</f>
        <v>0</v>
      </c>
      <c r="I17" s="6"/>
    </row>
    <row r="18" spans="1:9" ht="12.75">
      <c r="A18" s="1"/>
      <c r="B18" s="2"/>
      <c r="C18" s="3"/>
      <c r="D18" s="4"/>
      <c r="E18" s="5"/>
      <c r="F18" s="6"/>
      <c r="G18" s="26"/>
      <c r="H18" s="7"/>
      <c r="I18" s="6"/>
    </row>
    <row r="19" spans="1:9" ht="13.5" thickBot="1">
      <c r="A19" s="1"/>
      <c r="B19" s="2"/>
      <c r="C19" s="3"/>
      <c r="D19" s="4"/>
      <c r="E19" s="5"/>
      <c r="F19" s="6"/>
      <c r="G19" s="26"/>
      <c r="H19" s="7"/>
      <c r="I19" s="6"/>
    </row>
    <row r="20" spans="1:9" ht="16.5" thickBot="1">
      <c r="A20" s="1"/>
      <c r="B20" s="2"/>
      <c r="C20" s="3"/>
      <c r="D20" s="36" t="s">
        <v>102</v>
      </c>
      <c r="E20" s="29"/>
      <c r="F20" s="30"/>
      <c r="G20" s="31"/>
      <c r="H20" s="39">
        <f>SUM(H17)</f>
        <v>0</v>
      </c>
      <c r="I20" s="6"/>
    </row>
    <row r="21" spans="1:9" ht="13.5" thickBot="1">
      <c r="A21" s="1"/>
      <c r="B21" s="2"/>
      <c r="C21" s="3"/>
      <c r="D21" s="38" t="s">
        <v>104</v>
      </c>
      <c r="E21" s="32"/>
      <c r="F21" s="33"/>
      <c r="G21" s="34"/>
      <c r="H21" s="40"/>
      <c r="I21" s="6"/>
    </row>
    <row r="22" spans="4:8" ht="16.5" thickBot="1">
      <c r="D22" s="37" t="s">
        <v>105</v>
      </c>
      <c r="E22" s="35"/>
      <c r="F22" s="35"/>
      <c r="G22" s="35"/>
      <c r="H22" s="41"/>
    </row>
    <row r="23" spans="4:8" ht="13.5" thickBot="1">
      <c r="D23" s="38" t="s">
        <v>106</v>
      </c>
      <c r="E23" s="32"/>
      <c r="F23" s="33"/>
      <c r="G23" s="34"/>
      <c r="H23" s="40"/>
    </row>
    <row r="24" spans="4:8" ht="16.5" thickBot="1">
      <c r="D24" s="37" t="s">
        <v>107</v>
      </c>
      <c r="E24" s="35"/>
      <c r="F24" s="35"/>
      <c r="G24" s="35"/>
      <c r="H24" s="41"/>
    </row>
    <row r="25" spans="4:8" ht="16.5" thickBot="1">
      <c r="D25" s="36" t="s">
        <v>108</v>
      </c>
      <c r="E25" s="29"/>
      <c r="F25" s="30"/>
      <c r="G25" s="31"/>
      <c r="H25" s="39">
        <f>SUM(H20+H22+H24)</f>
        <v>0</v>
      </c>
    </row>
  </sheetData>
  <sheetProtection/>
  <mergeCells count="1">
    <mergeCell ref="G8:H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Veronika</cp:lastModifiedBy>
  <cp:lastPrinted>2016-04-18T11:45:00Z</cp:lastPrinted>
  <dcterms:created xsi:type="dcterms:W3CDTF">1999-04-06T07:39:00Z</dcterms:created>
  <dcterms:modified xsi:type="dcterms:W3CDTF">2020-10-28T19:03:44Z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1033-11.2.0.8339</vt:lpwstr>
  </property>
</Properties>
</file>